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45621"/>
</workbook>
</file>

<file path=xl/calcChain.xml><?xml version="1.0" encoding="utf-8"?>
<calcChain xmlns="http://schemas.openxmlformats.org/spreadsheetml/2006/main">
  <c r="N5" i="1" l="1"/>
  <c r="N43" i="1"/>
  <c r="M5" i="1"/>
  <c r="M43" i="1"/>
  <c r="L5" i="1"/>
  <c r="L43" i="1"/>
  <c r="K5" i="1"/>
  <c r="K43" i="1"/>
  <c r="J5" i="1"/>
  <c r="J43" i="1"/>
  <c r="I5" i="1"/>
  <c r="I43" i="1"/>
  <c r="H5" i="1"/>
  <c r="H43" i="1"/>
  <c r="G5" i="1"/>
  <c r="G43" i="1"/>
  <c r="F5" i="1"/>
  <c r="F43" i="1"/>
  <c r="E5" i="1"/>
  <c r="E43" i="1"/>
  <c r="D5" i="1"/>
  <c r="D43" i="1"/>
  <c r="C5" i="1"/>
  <c r="C43" i="1"/>
  <c r="B5" i="1"/>
  <c r="B43" i="1"/>
  <c r="B46" i="1"/>
  <c r="B45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42" i="1"/>
  <c r="B41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9" i="1"/>
  <c r="B38" i="1"/>
  <c r="B37" i="1"/>
  <c r="B36" i="1"/>
  <c r="B3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33" i="1"/>
  <c r="B3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30" i="1"/>
  <c r="B29" i="1"/>
  <c r="B28" i="1"/>
  <c r="B27" i="1"/>
  <c r="B26" i="1"/>
  <c r="B25" i="1"/>
  <c r="B24" i="1"/>
  <c r="B23" i="1"/>
  <c r="B22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20" i="1"/>
  <c r="B19" i="1"/>
  <c r="B18" i="1"/>
  <c r="B17" i="1"/>
  <c r="B16" i="1"/>
  <c r="B15" i="1"/>
  <c r="B14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<sst xmlns="http://schemas.openxmlformats.org/spreadsheetml/2006/main" count="289" uniqueCount="165">
  <si>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</si>
  <si>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</si>
  <si>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</si>
  <si>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</si>
  <si>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</si>
  <si>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</si>
  <si>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</si>
  <si>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</si>
  <si>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</si>
  <si>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</si>
  <si>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</si>
  <si>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</si>
  <si>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</si>
  <si>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</si>
  <si>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</si>
  <si>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</si>
  <si>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</si>
  <si>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</si>
  <si>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</si>
  <si>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</si>
  <si>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</si>
  <si>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</si>
  <si>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</si>
  <si>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</si>
  <si>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</si>
  <si>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</si>
  <si>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</si>
  <si>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</si>
  <si>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</si>
  <si>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</si>
  <si>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</si>
  <si>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</si>
  <si>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</si>
  <si>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</si>
  <si>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</si>
  <si>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</si>
  <si>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</si>
  <si>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</si>
  <si>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</si>
  <si>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</si>
  <si>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</si>
  <si>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</si>
  <si>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</si>
  <si>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</si>
  <si>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</si>
  <si>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</si>
  <si>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</si>
  <si>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</si>
  <si>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</si>
  <si>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</si>
  <si>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</si>
  <si>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</si>
  <si>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</si>
  <si>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</si>
  <si>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</si>
  <si>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</si>
  <si>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</si>
  <si>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</si>
  <si>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</si>
  <si>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</si>
  <si>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</si>
  <si>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</si>
  <si>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</si>
  <si>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</si>
  <si>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</si>
  <si>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</si>
  <si>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</si>
  <si>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</si>
  <si>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</si>
  <si>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</si>
  <si>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</si>
  <si>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</si>
  <si>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</si>
  <si>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</si>
  <si>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</si>
  <si>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</si>
  <si>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</si>
  <si>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</si>
  <si>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</si>
  <si>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</si>
  <si>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</si>
  <si>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</si>
  <si>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</si>
  <si>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</si>
  <si>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</si>
  <si>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</si>
  <si>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</si>
  <si>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</si>
  <si>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</si>
  <si>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</si>
  <si>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</si>
  <si>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</si>
  <si>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</si>
  <si>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</si>
  <si>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</si>
  <si>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</si>
  <si>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</si>
  <si>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</si>
  <si>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</si>
  <si>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</si>
  <si>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</si>
  <si>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</si>
  <si>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</si>
  <si>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</si>
  <si>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</si>
  <si>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</si>
  <si>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</si>
  <si>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</si>
  <si>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</si>
  <si>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</si>
  <si>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</si>
  <si>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</si>
  <si>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</si>
  <si>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</si>
  <si>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</si>
  <si>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</si>
  <si>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</si>
  <si>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</si>
  <si>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</si>
  <si>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</si>
  <si>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</si>
  <si>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</si>
  <si>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de Egresos para el Ejercicio Fiscal 2020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</si>
  <si>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</si>
  <si>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                                                  </t>
  </si>
  <si>
    <t xml:space="preserve">      1100 Remuneraciones al Personal de Caracter Permanente                                                                                                                                            </t>
  </si>
  <si>
    <t xml:space="preserve">      1200 Remuneraciones al Personal de Caracter Transitorio                                                                                                                                           </t>
  </si>
  <si>
    <t xml:space="preserve">      1300 Remuneraciones Adicionales y Especiales                                                                                                                                                      </t>
  </si>
  <si>
    <t xml:space="preserve">      1400 Seguridad Social                                                                                                                                                                             </t>
  </si>
  <si>
    <t xml:space="preserve">      1500 Otras Prestaciones Sociales y Economicas                                                                                                                                                     </t>
  </si>
  <si>
    <t xml:space="preserve">      1700 Pago de Estimulos a Servidores Publicos              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</si>
  <si>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                                                  </t>
  </si>
  <si>
    <t xml:space="preserve">      2100 Materiales de Administracion, Emision de Documentos y Articulos Oficiales                                                                                                                    </t>
  </si>
  <si>
    <t xml:space="preserve">      2200 Alimentos y Utensilios                                                                                                                                                                       </t>
  </si>
  <si>
    <t xml:space="preserve">      2400 Materiales y Articulos de Construccion y de Reparacion                                                                                                                                       </t>
  </si>
  <si>
    <t xml:space="preserve">      2500 Productos Quimicos, Farmaceuticos y de Laboratorio                                                                                                                                           </t>
  </si>
  <si>
    <t xml:space="preserve">      2600 Combustibles, Lubricantes y Aditivos                                                                                                                                                         </t>
  </si>
  <si>
    <t xml:space="preserve">      2700 Vestuario, Blancos, Prendas de Proteccion y Articulos Deportivos                                                                                                                             </t>
  </si>
  <si>
    <t xml:space="preserve">      2900 Herramientas, Refacciones y Accesorios Menores        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</si>
  <si>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                                                  </t>
  </si>
  <si>
    <t xml:space="preserve">      3100 Servicios Basicos                                                                                                                                                                            </t>
  </si>
  <si>
    <t xml:space="preserve">      3200 Servicios de Arrendamiento                                                                                                                                                                   </t>
  </si>
  <si>
    <t xml:space="preserve">      3300 Servicios Profesionales, Cientificos, Tecnicos y Otros Servicios                                                                                                                             </t>
  </si>
  <si>
    <t xml:space="preserve">      3400 Servicios Financieros, Bancarios y Comerciales                                                                                                                                               </t>
  </si>
  <si>
    <t xml:space="preserve">      3500 Servicios de Instalacion, Reparacion, Mantenimiento y Conservacion                                                                                                                           </t>
  </si>
  <si>
    <t xml:space="preserve">      3600 Servicios de Comunicacion Social y Publicidad                                                                                                                                                </t>
  </si>
  <si>
    <t xml:space="preserve">      3700 Servicios de Traslado y Viaticos                                                                                                                                                             </t>
  </si>
  <si>
    <t xml:space="preserve">      3800 Servicios Oficiales                                                                                                                                                                          </t>
  </si>
  <si>
    <t xml:space="preserve">      3900 Otros Servicios Generales                                                 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</si>
  <si>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                                                  </t>
  </si>
  <si>
    <t xml:space="preserve">      4400 Ayudas Sociales                                                                                                                                                                              </t>
  </si>
  <si>
    <t xml:space="preserve">      4800 Donativos                                                                                     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</si>
  <si>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                                                  </t>
  </si>
  <si>
    <t xml:space="preserve">      5100 Mobiliario y Equipo de Administracion                                                                                                                                                        </t>
  </si>
  <si>
    <t xml:space="preserve">      5200 Mobiliario y Equipo Educacional y Recreativo                                                                                                                                                 </t>
  </si>
  <si>
    <t xml:space="preserve">      5400 Vehiculos y Equipo de Transporte                                                                                                                                                             </t>
  </si>
  <si>
    <t xml:space="preserve">      5600 Maquinaria, Otros Equipos y Herramientas                                                                                                                                                     </t>
  </si>
  <si>
    <t xml:space="preserve">      5900 Activos Intangibles                                                          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</si>
  <si>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                                                  </t>
  </si>
  <si>
    <t xml:space="preserve">      6100 Obra Pública en Bienes de Dominio Público                                                                                                                                                    </t>
  </si>
  <si>
    <t xml:space="preserve">      6200 Obra Pública en Bienes Propios                                         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</si>
  <si>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                                                  </t>
  </si>
  <si>
    <t xml:space="preserve">      9100 Amortizacion de la Deuda Pública                                                                                                                                                             </t>
  </si>
  <si>
    <t xml:space="preserve">      9200 Intereses de la Deuda Pública                                                                                                                                                                </t>
  </si>
  <si>
    <t xml:space="preserve">      9900 Adeudos de Ejercicios Fiscales Anteriores (ADEFAS)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</si>
</sst>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164" fontId="31" fillId="0" borderId="0" xfId="0" applyNumberFormat="1" applyFont="1"/>
    <xf numFmtId="0" fontId="32" fillId="26" borderId="0" xfId="60" applyFont="1" applyFill="1" applyBorder="1" applyAlignment="1">
      <alignment horizontal="centerContinuous" vertical="center"/>
    </xf>
    <xf numFmtId="0" fontId="29" fillId="26" borderId="0" xfId="60" applyFont="1" applyFill="1" applyBorder="1" applyAlignment="1">
      <alignment horizontal="centerContinuous" vertical="center"/>
    </xf>
    <xf numFmtId="0" fontId="26" fillId="26" borderId="0" xfId="60" applyFont="1" applyFill="1" applyBorder="1" applyAlignment="1">
      <alignment horizontal="centerContinuous" vertical="center"/>
    </xf>
    <xf numFmtId="0" fontId="31" fillId="0" borderId="0" xfId="0" applyFont="1" applyAlignment="1">
      <alignment vertical="top" wrapText="1"/>
    </xf>
    <xf numFmtId="0" fontId="34" fillId="0" borderId="14" xfId="0" applyFont="1" applyBorder="1" applyAlignment="1">
      <alignment vertical="top" wrapText="1"/>
    </xf>
    <xf numFmtId="164" fontId="34" fillId="0" borderId="14" xfId="0" applyNumberFormat="1" applyFont="1" applyBorder="1"/>
    <xf numFmtId="0" fontId="30" fillId="26" borderId="16" xfId="57" applyFont="1" applyFill="1" applyBorder="1" applyAlignment="1">
      <alignment vertical="top" wrapText="1"/>
    </xf>
    <xf numFmtId="164" fontId="33" fillId="26" borderId="17" xfId="57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top" wrapText="1"/>
    </xf>
    <xf numFmtId="164" fontId="34" fillId="0" borderId="15" xfId="0" applyNumberFormat="1" applyFont="1" applyBorder="1"/>
    <xf numFmtId="0" fontId="31" fillId="0" borderId="13" xfId="0" applyFont="1" applyBorder="1" applyAlignment="1">
      <alignment vertical="top" wrapText="1"/>
    </xf>
    <xf numFmtId="164" fontId="31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622597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2597" cy="76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694764</xdr:colOff>
      <xdr:row>0</xdr:row>
      <xdr:rowOff>1</xdr:rowOff>
    </xdr:from>
    <xdr:to>
      <xdr:col>13</xdr:col>
      <xdr:colOff>534992</xdr:colOff>
      <xdr:row>2</xdr:row>
      <xdr:rowOff>78442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063382" y="1"/>
          <a:ext cx="1812463" cy="537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O3" sqref="O3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  <col min="15" max="16384" width="11.42578125" style="7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123</v>
      </c>
      <c r="B5" s="18">
        <f t="shared" ref="B5:N5" si="0">SUM(+B6+B13+B21+B31+B34+B40+B43)</f>
        <v>2493339191.3099999</v>
      </c>
      <c r="C5" s="18">
        <f t="shared" si="0"/>
        <v>403393873.31</v>
      </c>
      <c r="D5" s="18">
        <f t="shared" si="0"/>
        <v>159909145</v>
      </c>
      <c r="E5" s="18">
        <f t="shared" si="0"/>
        <v>174326271</v>
      </c>
      <c r="F5" s="18">
        <f t="shared" si="0"/>
        <v>172484040</v>
      </c>
      <c r="G5" s="18">
        <f t="shared" si="0"/>
        <v>296982423</v>
      </c>
      <c r="H5" s="18">
        <f t="shared" si="0"/>
        <v>163604729</v>
      </c>
      <c r="I5" s="18">
        <f t="shared" si="0"/>
        <v>179795357</v>
      </c>
      <c r="J5" s="18">
        <f t="shared" si="0"/>
        <v>174208999</v>
      </c>
      <c r="K5" s="18">
        <f t="shared" si="0"/>
        <v>176394898</v>
      </c>
      <c r="L5" s="18">
        <f t="shared" si="0"/>
        <v>159489632</v>
      </c>
      <c r="M5" s="18">
        <f t="shared" si="0"/>
        <v>161014918</v>
      </c>
      <c r="N5" s="18">
        <f t="shared" si="0"/>
        <v>271734906</v>
      </c>
    </row>
    <row r="6" spans="1:14" x14ac:dyDescent="0.2">
      <c r="A6" s="13" t="s">
        <v>124</v>
      </c>
      <c r="B6" s="14">
        <f t="shared" ref="B6:N6" si="1">SUM(+B7+B8+B9+B10+B11+B12)</f>
        <v>1039336962</v>
      </c>
      <c r="C6" s="14">
        <f t="shared" si="1"/>
        <v>77822684</v>
      </c>
      <c r="D6" s="14">
        <f t="shared" si="1"/>
        <v>74898208</v>
      </c>
      <c r="E6" s="14">
        <f t="shared" si="1"/>
        <v>84686685</v>
      </c>
      <c r="F6" s="14">
        <f t="shared" si="1"/>
        <v>75532390</v>
      </c>
      <c r="G6" s="14">
        <f t="shared" si="1"/>
        <v>78234073</v>
      </c>
      <c r="H6" s="14">
        <f t="shared" si="1"/>
        <v>78992197</v>
      </c>
      <c r="I6" s="14">
        <f t="shared" si="1"/>
        <v>79324642</v>
      </c>
      <c r="J6" s="14">
        <f t="shared" si="1"/>
        <v>81273920</v>
      </c>
      <c r="K6" s="14">
        <f t="shared" si="1"/>
        <v>78240138</v>
      </c>
      <c r="L6" s="14">
        <f t="shared" si="1"/>
        <v>76733595</v>
      </c>
      <c r="M6" s="14">
        <f t="shared" si="1"/>
        <v>78277396</v>
      </c>
      <c r="N6" s="14">
        <f t="shared" si="1"/>
        <v>175321034</v>
      </c>
    </row>
    <row r="7" spans="1:14" x14ac:dyDescent="0.2">
      <c r="A7" s="12" t="s">
        <v>125</v>
      </c>
      <c r="B7" s="8">
        <f t="shared" ref="B7:B12" si="2">SUM(C7:N7)</f>
        <v>585872611</v>
      </c>
      <c r="C7" s="8">
        <v>48862878</v>
      </c>
      <c r="D7" s="8">
        <v>48243871</v>
      </c>
      <c r="E7" s="8">
        <v>48862878</v>
      </c>
      <c r="F7" s="8">
        <v>48243871</v>
      </c>
      <c r="G7" s="8">
        <v>48862878</v>
      </c>
      <c r="H7" s="8">
        <v>48243871</v>
      </c>
      <c r="I7" s="8">
        <v>48862878</v>
      </c>
      <c r="J7" s="8">
        <v>48862878</v>
      </c>
      <c r="K7" s="8">
        <v>48243871</v>
      </c>
      <c r="L7" s="8">
        <v>48862878</v>
      </c>
      <c r="M7" s="8">
        <v>48243871</v>
      </c>
      <c r="N7" s="8">
        <v>51475988</v>
      </c>
    </row>
    <row r="8" spans="1:14" x14ac:dyDescent="0.2">
      <c r="A8" s="12" t="s">
        <v>126</v>
      </c>
      <c r="B8" s="8">
        <f t="shared" si="2"/>
        <v>29915578</v>
      </c>
      <c r="C8" s="8">
        <v>2353732</v>
      </c>
      <c r="D8" s="8">
        <v>2353732</v>
      </c>
      <c r="E8" s="8">
        <v>2344732</v>
      </c>
      <c r="F8" s="8">
        <v>2335732</v>
      </c>
      <c r="G8" s="8">
        <v>2337865</v>
      </c>
      <c r="H8" s="8">
        <v>2339732</v>
      </c>
      <c r="I8" s="8">
        <v>2339732</v>
      </c>
      <c r="J8" s="8">
        <v>2337732</v>
      </c>
      <c r="K8" s="8">
        <v>2364919</v>
      </c>
      <c r="L8" s="8">
        <v>2354795</v>
      </c>
      <c r="M8" s="8">
        <v>2581149</v>
      </c>
      <c r="N8" s="8">
        <v>3871726</v>
      </c>
    </row>
    <row r="9" spans="1:14" x14ac:dyDescent="0.2">
      <c r="A9" s="12" t="s">
        <v>127</v>
      </c>
      <c r="B9" s="8">
        <f t="shared" si="2"/>
        <v>98678042</v>
      </c>
      <c r="C9" s="8">
        <v>1344494</v>
      </c>
      <c r="D9" s="8">
        <v>1264183</v>
      </c>
      <c r="E9" s="8">
        <v>5086539</v>
      </c>
      <c r="F9" s="8">
        <v>933618</v>
      </c>
      <c r="G9" s="8">
        <v>848185</v>
      </c>
      <c r="H9" s="8">
        <v>1290039</v>
      </c>
      <c r="I9" s="8">
        <v>1903443</v>
      </c>
      <c r="J9" s="8">
        <v>1353377</v>
      </c>
      <c r="K9" s="8">
        <v>1168031</v>
      </c>
      <c r="L9" s="8">
        <v>1092699</v>
      </c>
      <c r="M9" s="8">
        <v>1012582</v>
      </c>
      <c r="N9" s="8">
        <v>81380852</v>
      </c>
    </row>
    <row r="10" spans="1:14" x14ac:dyDescent="0.2">
      <c r="A10" s="12" t="s">
        <v>128</v>
      </c>
      <c r="B10" s="8">
        <f t="shared" si="2"/>
        <v>24628423</v>
      </c>
      <c r="C10" s="8">
        <v>2410697</v>
      </c>
      <c r="D10" s="8">
        <v>610697</v>
      </c>
      <c r="E10" s="8">
        <v>5408369</v>
      </c>
      <c r="F10" s="8">
        <v>660921</v>
      </c>
      <c r="G10" s="8">
        <v>2410697</v>
      </c>
      <c r="H10" s="8">
        <v>1095908</v>
      </c>
      <c r="I10" s="8">
        <v>2410181</v>
      </c>
      <c r="J10" s="8">
        <v>3556503</v>
      </c>
      <c r="K10" s="8">
        <v>2409622</v>
      </c>
      <c r="L10" s="8">
        <v>609407</v>
      </c>
      <c r="M10" s="8">
        <v>2448319</v>
      </c>
      <c r="N10" s="8">
        <v>597102</v>
      </c>
    </row>
    <row r="11" spans="1:14" x14ac:dyDescent="0.2">
      <c r="A11" s="12" t="s">
        <v>129</v>
      </c>
      <c r="B11" s="8">
        <f t="shared" si="2"/>
        <v>289332849</v>
      </c>
      <c r="C11" s="8">
        <v>22049393</v>
      </c>
      <c r="D11" s="8">
        <v>21619500</v>
      </c>
      <c r="E11" s="8">
        <v>22104757</v>
      </c>
      <c r="F11" s="8">
        <v>22516820</v>
      </c>
      <c r="G11" s="8">
        <v>22912077</v>
      </c>
      <c r="H11" s="8">
        <v>25159463</v>
      </c>
      <c r="I11" s="8">
        <v>22647964</v>
      </c>
      <c r="J11" s="8">
        <v>24322595</v>
      </c>
      <c r="K11" s="8">
        <v>23155475</v>
      </c>
      <c r="L11" s="8">
        <v>22921801</v>
      </c>
      <c r="M11" s="8">
        <v>23169280</v>
      </c>
      <c r="N11" s="8">
        <v>36753724</v>
      </c>
    </row>
    <row r="12" spans="1:14" x14ac:dyDescent="0.2">
      <c r="A12" s="12" t="s">
        <v>130</v>
      </c>
      <c r="B12" s="8">
        <f t="shared" si="2"/>
        <v>10909459</v>
      </c>
      <c r="C12" s="8">
        <v>801490</v>
      </c>
      <c r="D12" s="8">
        <v>806225</v>
      </c>
      <c r="E12" s="8">
        <v>879410</v>
      </c>
      <c r="F12" s="8">
        <v>841428</v>
      </c>
      <c r="G12" s="8">
        <v>862371</v>
      </c>
      <c r="H12" s="8">
        <v>863184</v>
      </c>
      <c r="I12" s="8">
        <v>1160444</v>
      </c>
      <c r="J12" s="8">
        <v>840835</v>
      </c>
      <c r="K12" s="8">
        <v>898220</v>
      </c>
      <c r="L12" s="8">
        <v>892015</v>
      </c>
      <c r="M12" s="8">
        <v>822195</v>
      </c>
      <c r="N12" s="8">
        <v>1241642</v>
      </c>
    </row>
    <row r="13" spans="1:14" x14ac:dyDescent="0.2">
      <c r="A13" s="13" t="s">
        <v>131</v>
      </c>
      <c r="B13" s="14">
        <f t="shared" ref="B13:N13" si="3">SUM(+B14+B15+B16+B17+B18+B19+B20)</f>
        <v>199290008</v>
      </c>
      <c r="C13" s="14">
        <f t="shared" si="3"/>
        <v>15759273</v>
      </c>
      <c r="D13" s="14">
        <f t="shared" si="3"/>
        <v>16317381</v>
      </c>
      <c r="E13" s="14">
        <f t="shared" si="3"/>
        <v>16770348</v>
      </c>
      <c r="F13" s="14">
        <f t="shared" si="3"/>
        <v>16604103</v>
      </c>
      <c r="G13" s="14">
        <f t="shared" si="3"/>
        <v>17108827</v>
      </c>
      <c r="H13" s="14">
        <f t="shared" si="3"/>
        <v>17327846</v>
      </c>
      <c r="I13" s="14">
        <f t="shared" si="3"/>
        <v>16913386</v>
      </c>
      <c r="J13" s="14">
        <f t="shared" si="3"/>
        <v>16411470</v>
      </c>
      <c r="K13" s="14">
        <f t="shared" si="3"/>
        <v>17387864</v>
      </c>
      <c r="L13" s="14">
        <f t="shared" si="3"/>
        <v>16251896</v>
      </c>
      <c r="M13" s="14">
        <f t="shared" si="3"/>
        <v>16232857</v>
      </c>
      <c r="N13" s="14">
        <f t="shared" si="3"/>
        <v>16204757</v>
      </c>
    </row>
    <row r="14" spans="1:14" ht="22.5" x14ac:dyDescent="0.2">
      <c r="A14" s="12" t="s">
        <v>132</v>
      </c>
      <c r="B14" s="8">
        <f t="shared" ref="B14:B20" si="4">SUM(C14:N14)</f>
        <v>10296966</v>
      </c>
      <c r="C14" s="8">
        <v>700100</v>
      </c>
      <c r="D14" s="8">
        <v>695866</v>
      </c>
      <c r="E14" s="8">
        <v>1045100</v>
      </c>
      <c r="F14" s="8">
        <v>1045100</v>
      </c>
      <c r="G14" s="8">
        <v>1045100</v>
      </c>
      <c r="H14" s="8">
        <v>1045100</v>
      </c>
      <c r="I14" s="8">
        <v>1045100</v>
      </c>
      <c r="J14" s="8">
        <v>895100</v>
      </c>
      <c r="K14" s="8">
        <v>695100</v>
      </c>
      <c r="L14" s="8">
        <v>695100</v>
      </c>
      <c r="M14" s="8">
        <v>695100</v>
      </c>
      <c r="N14" s="8">
        <v>695100</v>
      </c>
    </row>
    <row r="15" spans="1:14" x14ac:dyDescent="0.2">
      <c r="A15" s="12" t="s">
        <v>133</v>
      </c>
      <c r="B15" s="8">
        <f t="shared" si="4"/>
        <v>727636</v>
      </c>
      <c r="C15" s="8">
        <v>75300</v>
      </c>
      <c r="D15" s="8">
        <v>74033</v>
      </c>
      <c r="E15" s="8">
        <v>77026</v>
      </c>
      <c r="F15" s="8">
        <v>56704</v>
      </c>
      <c r="G15" s="8">
        <v>54228</v>
      </c>
      <c r="H15" s="8">
        <v>54348</v>
      </c>
      <c r="I15" s="8">
        <v>60369</v>
      </c>
      <c r="J15" s="8">
        <v>56611</v>
      </c>
      <c r="K15" s="8">
        <v>54378</v>
      </c>
      <c r="L15" s="8">
        <v>55807</v>
      </c>
      <c r="M15" s="8">
        <v>53798</v>
      </c>
      <c r="N15" s="8">
        <v>55034</v>
      </c>
    </row>
    <row r="16" spans="1:14" x14ac:dyDescent="0.2">
      <c r="A16" s="12" t="s">
        <v>134</v>
      </c>
      <c r="B16" s="8">
        <f t="shared" si="4"/>
        <v>70948432</v>
      </c>
      <c r="C16" s="8">
        <v>5467000</v>
      </c>
      <c r="D16" s="8">
        <v>5940829</v>
      </c>
      <c r="E16" s="8">
        <v>6073145</v>
      </c>
      <c r="F16" s="8">
        <v>5940829</v>
      </c>
      <c r="G16" s="8">
        <v>5940829</v>
      </c>
      <c r="H16" s="8">
        <v>5940829</v>
      </c>
      <c r="I16" s="8">
        <v>5940829</v>
      </c>
      <c r="J16" s="8">
        <v>5940829</v>
      </c>
      <c r="K16" s="8">
        <v>5940829</v>
      </c>
      <c r="L16" s="8">
        <v>5940829</v>
      </c>
      <c r="M16" s="8">
        <v>5940829</v>
      </c>
      <c r="N16" s="8">
        <v>5940826</v>
      </c>
    </row>
    <row r="17" spans="1:14" x14ac:dyDescent="0.2">
      <c r="A17" s="12" t="s">
        <v>135</v>
      </c>
      <c r="B17" s="8">
        <f t="shared" si="4"/>
        <v>533651</v>
      </c>
      <c r="C17" s="8">
        <v>44000</v>
      </c>
      <c r="D17" s="8">
        <v>44000</v>
      </c>
      <c r="E17" s="8">
        <v>44000</v>
      </c>
      <c r="F17" s="8">
        <v>44000</v>
      </c>
      <c r="G17" s="8">
        <v>44000</v>
      </c>
      <c r="H17" s="8">
        <v>49651</v>
      </c>
      <c r="I17" s="8">
        <v>44000</v>
      </c>
      <c r="J17" s="8">
        <v>44000</v>
      </c>
      <c r="K17" s="8">
        <v>44000</v>
      </c>
      <c r="L17" s="8">
        <v>44000</v>
      </c>
      <c r="M17" s="8">
        <v>44000</v>
      </c>
      <c r="N17" s="8">
        <v>44000</v>
      </c>
    </row>
    <row r="18" spans="1:14" x14ac:dyDescent="0.2">
      <c r="A18" s="12" t="s">
        <v>136</v>
      </c>
      <c r="B18" s="8">
        <f t="shared" si="4"/>
        <v>66113196</v>
      </c>
      <c r="C18" s="8">
        <v>5509433</v>
      </c>
      <c r="D18" s="8">
        <v>5509433</v>
      </c>
      <c r="E18" s="8">
        <v>5509433</v>
      </c>
      <c r="F18" s="8">
        <v>5509433</v>
      </c>
      <c r="G18" s="8">
        <v>5509433</v>
      </c>
      <c r="H18" s="8">
        <v>5509433</v>
      </c>
      <c r="I18" s="8">
        <v>5509433</v>
      </c>
      <c r="J18" s="8">
        <v>5509433</v>
      </c>
      <c r="K18" s="8">
        <v>5509433</v>
      </c>
      <c r="L18" s="8">
        <v>5509433</v>
      </c>
      <c r="M18" s="8">
        <v>5509433</v>
      </c>
      <c r="N18" s="8">
        <v>5509433</v>
      </c>
    </row>
    <row r="19" spans="1:14" ht="22.5" x14ac:dyDescent="0.2">
      <c r="A19" s="12" t="s">
        <v>137</v>
      </c>
      <c r="B19" s="8">
        <f t="shared" si="4"/>
        <v>4968102</v>
      </c>
      <c r="C19" s="8">
        <v>157500</v>
      </c>
      <c r="D19" s="8">
        <v>197520</v>
      </c>
      <c r="E19" s="8">
        <v>215944</v>
      </c>
      <c r="F19" s="8">
        <v>202337</v>
      </c>
      <c r="G19" s="8">
        <v>709537</v>
      </c>
      <c r="H19" s="8">
        <v>922785</v>
      </c>
      <c r="I19" s="8">
        <v>507955</v>
      </c>
      <c r="J19" s="8">
        <v>159797</v>
      </c>
      <c r="K19" s="8">
        <v>1338424</v>
      </c>
      <c r="L19" s="8">
        <v>201027</v>
      </c>
      <c r="M19" s="8">
        <v>183997</v>
      </c>
      <c r="N19" s="8">
        <v>171279</v>
      </c>
    </row>
    <row r="20" spans="1:14" x14ac:dyDescent="0.2">
      <c r="A20" s="12" t="s">
        <v>138</v>
      </c>
      <c r="B20" s="8">
        <f t="shared" si="4"/>
        <v>45702025</v>
      </c>
      <c r="C20" s="8">
        <v>3805940</v>
      </c>
      <c r="D20" s="8">
        <v>3855700</v>
      </c>
      <c r="E20" s="8">
        <v>3805700</v>
      </c>
      <c r="F20" s="8">
        <v>3805700</v>
      </c>
      <c r="G20" s="8">
        <v>3805700</v>
      </c>
      <c r="H20" s="8">
        <v>3805700</v>
      </c>
      <c r="I20" s="8">
        <v>3805700</v>
      </c>
      <c r="J20" s="8">
        <v>3805700</v>
      </c>
      <c r="K20" s="8">
        <v>3805700</v>
      </c>
      <c r="L20" s="8">
        <v>3805700</v>
      </c>
      <c r="M20" s="8">
        <v>3805700</v>
      </c>
      <c r="N20" s="8">
        <v>3789085</v>
      </c>
    </row>
    <row r="21" spans="1:14" x14ac:dyDescent="0.2">
      <c r="A21" s="13" t="s">
        <v>139</v>
      </c>
      <c r="B21" s="14">
        <f t="shared" ref="B21:N21" si="5">SUM(+B22+B23+B24+B25+B26+B27+B28+B29+B30)</f>
        <v>561665394</v>
      </c>
      <c r="C21" s="14">
        <f t="shared" si="5"/>
        <v>57492543</v>
      </c>
      <c r="D21" s="14">
        <f t="shared" si="5"/>
        <v>42362230</v>
      </c>
      <c r="E21" s="14">
        <f t="shared" si="5"/>
        <v>43687861</v>
      </c>
      <c r="F21" s="14">
        <f t="shared" si="5"/>
        <v>44506115</v>
      </c>
      <c r="G21" s="14">
        <f t="shared" si="5"/>
        <v>61135092</v>
      </c>
      <c r="H21" s="14">
        <f t="shared" si="5"/>
        <v>40913202</v>
      </c>
      <c r="I21" s="14">
        <f t="shared" si="5"/>
        <v>41853136</v>
      </c>
      <c r="J21" s="14">
        <f t="shared" si="5"/>
        <v>41502739</v>
      </c>
      <c r="K21" s="14">
        <f t="shared" si="5"/>
        <v>47458445</v>
      </c>
      <c r="L21" s="14">
        <f t="shared" si="5"/>
        <v>40965821</v>
      </c>
      <c r="M21" s="14">
        <f t="shared" si="5"/>
        <v>41412393</v>
      </c>
      <c r="N21" s="14">
        <f t="shared" si="5"/>
        <v>58375817</v>
      </c>
    </row>
    <row r="22" spans="1:14" x14ac:dyDescent="0.2">
      <c r="A22" s="12" t="s">
        <v>140</v>
      </c>
      <c r="B22" s="8">
        <f t="shared" ref="B22:B30" si="6">SUM(C22:N22)</f>
        <v>87298176</v>
      </c>
      <c r="C22" s="8">
        <v>7274848</v>
      </c>
      <c r="D22" s="8">
        <v>7274848</v>
      </c>
      <c r="E22" s="8">
        <v>7274848</v>
      </c>
      <c r="F22" s="8">
        <v>7274848</v>
      </c>
      <c r="G22" s="8">
        <v>7274848</v>
      </c>
      <c r="H22" s="8">
        <v>7274848</v>
      </c>
      <c r="I22" s="8">
        <v>7274848</v>
      </c>
      <c r="J22" s="8">
        <v>7274848</v>
      </c>
      <c r="K22" s="8">
        <v>7274848</v>
      </c>
      <c r="L22" s="8">
        <v>7274848</v>
      </c>
      <c r="M22" s="8">
        <v>7274848</v>
      </c>
      <c r="N22" s="8">
        <v>7274848</v>
      </c>
    </row>
    <row r="23" spans="1:14" x14ac:dyDescent="0.2">
      <c r="A23" s="12" t="s">
        <v>141</v>
      </c>
      <c r="B23" s="8">
        <f t="shared" si="6"/>
        <v>21718640</v>
      </c>
      <c r="C23" s="8">
        <v>2075720</v>
      </c>
      <c r="D23" s="8">
        <v>1785720</v>
      </c>
      <c r="E23" s="8">
        <v>1785720</v>
      </c>
      <c r="F23" s="8">
        <v>1785720</v>
      </c>
      <c r="G23" s="8">
        <v>1785720</v>
      </c>
      <c r="H23" s="8">
        <v>1785720</v>
      </c>
      <c r="I23" s="8">
        <v>1785720</v>
      </c>
      <c r="J23" s="8">
        <v>1785720</v>
      </c>
      <c r="K23" s="8">
        <v>1785720</v>
      </c>
      <c r="L23" s="8">
        <v>1785720</v>
      </c>
      <c r="M23" s="8">
        <v>1785720</v>
      </c>
      <c r="N23" s="8">
        <v>1785720</v>
      </c>
    </row>
    <row r="24" spans="1:14" ht="22.5" x14ac:dyDescent="0.2">
      <c r="A24" s="12" t="s">
        <v>142</v>
      </c>
      <c r="B24" s="8">
        <f t="shared" si="6"/>
        <v>48354778</v>
      </c>
      <c r="C24" s="8">
        <v>4045648</v>
      </c>
      <c r="D24" s="8">
        <v>4225648</v>
      </c>
      <c r="E24" s="8">
        <v>4045648</v>
      </c>
      <c r="F24" s="8">
        <v>3998150</v>
      </c>
      <c r="G24" s="8">
        <v>3985648</v>
      </c>
      <c r="H24" s="8">
        <v>3985648</v>
      </c>
      <c r="I24" s="8">
        <v>4205648</v>
      </c>
      <c r="J24" s="8">
        <v>3860948</v>
      </c>
      <c r="K24" s="8">
        <v>4010948</v>
      </c>
      <c r="L24" s="8">
        <v>3880948</v>
      </c>
      <c r="M24" s="8">
        <v>3880948</v>
      </c>
      <c r="N24" s="8">
        <v>4228948</v>
      </c>
    </row>
    <row r="25" spans="1:14" x14ac:dyDescent="0.2">
      <c r="A25" s="12" t="s">
        <v>143</v>
      </c>
      <c r="B25" s="8">
        <f t="shared" si="6"/>
        <v>9457447</v>
      </c>
      <c r="C25" s="8">
        <v>500828</v>
      </c>
      <c r="D25" s="8">
        <v>196799</v>
      </c>
      <c r="E25" s="8">
        <v>132231</v>
      </c>
      <c r="F25" s="8">
        <v>121708</v>
      </c>
      <c r="G25" s="8">
        <v>7420624</v>
      </c>
      <c r="H25" s="8">
        <v>127894</v>
      </c>
      <c r="I25" s="8">
        <v>237822</v>
      </c>
      <c r="J25" s="8">
        <v>166293</v>
      </c>
      <c r="K25" s="8">
        <v>114853</v>
      </c>
      <c r="L25" s="8">
        <v>118732</v>
      </c>
      <c r="M25" s="8">
        <v>113478</v>
      </c>
      <c r="N25" s="8">
        <v>206185</v>
      </c>
    </row>
    <row r="26" spans="1:14" ht="22.5" x14ac:dyDescent="0.2">
      <c r="A26" s="12" t="s">
        <v>144</v>
      </c>
      <c r="B26" s="8">
        <f t="shared" si="6"/>
        <v>291926131</v>
      </c>
      <c r="C26" s="8">
        <v>33463086</v>
      </c>
      <c r="D26" s="8">
        <v>23898086</v>
      </c>
      <c r="E26" s="8">
        <v>22963086</v>
      </c>
      <c r="F26" s="8">
        <v>23093006</v>
      </c>
      <c r="G26" s="8">
        <v>26963086</v>
      </c>
      <c r="H26" s="8">
        <v>22963086</v>
      </c>
      <c r="I26" s="8">
        <v>22963086</v>
      </c>
      <c r="J26" s="8">
        <v>22963086</v>
      </c>
      <c r="K26" s="8">
        <v>23093006</v>
      </c>
      <c r="L26" s="8">
        <v>22963086</v>
      </c>
      <c r="M26" s="8">
        <v>22963086</v>
      </c>
      <c r="N26" s="8">
        <v>23637345</v>
      </c>
    </row>
    <row r="27" spans="1:14" x14ac:dyDescent="0.2">
      <c r="A27" s="12" t="s">
        <v>145</v>
      </c>
      <c r="B27" s="8">
        <f t="shared" si="6"/>
        <v>21398064</v>
      </c>
      <c r="C27" s="8">
        <v>1783172</v>
      </c>
      <c r="D27" s="8">
        <v>1783172</v>
      </c>
      <c r="E27" s="8">
        <v>1783172</v>
      </c>
      <c r="F27" s="8">
        <v>1783172</v>
      </c>
      <c r="G27" s="8">
        <v>1783172</v>
      </c>
      <c r="H27" s="8">
        <v>1783172</v>
      </c>
      <c r="I27" s="8">
        <v>1783172</v>
      </c>
      <c r="J27" s="8">
        <v>1783172</v>
      </c>
      <c r="K27" s="8">
        <v>1783172</v>
      </c>
      <c r="L27" s="8">
        <v>1783172</v>
      </c>
      <c r="M27" s="8">
        <v>1783172</v>
      </c>
      <c r="N27" s="8">
        <v>1783172</v>
      </c>
    </row>
    <row r="28" spans="1:14" x14ac:dyDescent="0.2">
      <c r="A28" s="12" t="s">
        <v>146</v>
      </c>
      <c r="B28" s="8">
        <f t="shared" si="6"/>
        <v>837000</v>
      </c>
      <c r="C28" s="8">
        <v>67000</v>
      </c>
      <c r="D28" s="8">
        <v>67000</v>
      </c>
      <c r="E28" s="8">
        <v>72000</v>
      </c>
      <c r="F28" s="8">
        <v>70000</v>
      </c>
      <c r="G28" s="8">
        <v>67000</v>
      </c>
      <c r="H28" s="8">
        <v>60000</v>
      </c>
      <c r="I28" s="8">
        <v>102000</v>
      </c>
      <c r="J28" s="8">
        <v>65000</v>
      </c>
      <c r="K28" s="8">
        <v>65000</v>
      </c>
      <c r="L28" s="8">
        <v>65000</v>
      </c>
      <c r="M28" s="8">
        <v>77000</v>
      </c>
      <c r="N28" s="8">
        <v>60000</v>
      </c>
    </row>
    <row r="29" spans="1:14" x14ac:dyDescent="0.2">
      <c r="A29" s="12" t="s">
        <v>147</v>
      </c>
      <c r="B29" s="8">
        <f t="shared" si="6"/>
        <v>57748853</v>
      </c>
      <c r="C29" s="8">
        <v>3204900</v>
      </c>
      <c r="D29" s="8">
        <v>1404900</v>
      </c>
      <c r="E29" s="8">
        <v>4204900</v>
      </c>
      <c r="F29" s="8">
        <v>4874900</v>
      </c>
      <c r="G29" s="8">
        <v>10254900</v>
      </c>
      <c r="H29" s="8">
        <v>1404900</v>
      </c>
      <c r="I29" s="8">
        <v>1904900</v>
      </c>
      <c r="J29" s="8">
        <v>1904900</v>
      </c>
      <c r="K29" s="8">
        <v>7624900</v>
      </c>
      <c r="L29" s="8">
        <v>1404953</v>
      </c>
      <c r="M29" s="8">
        <v>1904900</v>
      </c>
      <c r="N29" s="8">
        <v>17654900</v>
      </c>
    </row>
    <row r="30" spans="1:14" x14ac:dyDescent="0.2">
      <c r="A30" s="12" t="s">
        <v>148</v>
      </c>
      <c r="B30" s="8">
        <f t="shared" si="6"/>
        <v>22926305</v>
      </c>
      <c r="C30" s="8">
        <v>5077341</v>
      </c>
      <c r="D30" s="8">
        <v>1726057</v>
      </c>
      <c r="E30" s="8">
        <v>1426256</v>
      </c>
      <c r="F30" s="8">
        <v>1504611</v>
      </c>
      <c r="G30" s="8">
        <v>1600094</v>
      </c>
      <c r="H30" s="8">
        <v>1527934</v>
      </c>
      <c r="I30" s="8">
        <v>1595940</v>
      </c>
      <c r="J30" s="8">
        <v>1698772</v>
      </c>
      <c r="K30" s="8">
        <v>1705998</v>
      </c>
      <c r="L30" s="8">
        <v>1689362</v>
      </c>
      <c r="M30" s="8">
        <v>1629241</v>
      </c>
      <c r="N30" s="8">
        <v>1744699</v>
      </c>
    </row>
    <row r="31" spans="1:14" x14ac:dyDescent="0.2">
      <c r="A31" s="13" t="s">
        <v>149</v>
      </c>
      <c r="B31" s="14">
        <f t="shared" ref="B31:N31" si="7">SUM(+B32+B33)</f>
        <v>90449829</v>
      </c>
      <c r="C31" s="14">
        <f t="shared" si="7"/>
        <v>4732001</v>
      </c>
      <c r="D31" s="14">
        <f t="shared" si="7"/>
        <v>5129899</v>
      </c>
      <c r="E31" s="14">
        <f t="shared" si="7"/>
        <v>7232567</v>
      </c>
      <c r="F31" s="14">
        <f t="shared" si="7"/>
        <v>14495239</v>
      </c>
      <c r="G31" s="14">
        <f t="shared" si="7"/>
        <v>4752149</v>
      </c>
      <c r="H31" s="14">
        <f t="shared" si="7"/>
        <v>5930524</v>
      </c>
      <c r="I31" s="14">
        <f t="shared" si="7"/>
        <v>13549320</v>
      </c>
      <c r="J31" s="14">
        <f t="shared" si="7"/>
        <v>14585144</v>
      </c>
      <c r="K31" s="14">
        <f t="shared" si="7"/>
        <v>5158812</v>
      </c>
      <c r="L31" s="14">
        <f t="shared" si="7"/>
        <v>5107828</v>
      </c>
      <c r="M31" s="14">
        <f t="shared" si="7"/>
        <v>4664397</v>
      </c>
      <c r="N31" s="14">
        <f t="shared" si="7"/>
        <v>5111949</v>
      </c>
    </row>
    <row r="32" spans="1:14" x14ac:dyDescent="0.2">
      <c r="A32" s="12" t="s">
        <v>150</v>
      </c>
      <c r="B32" s="8">
        <f>SUM(C32:N32)</f>
        <v>90379829</v>
      </c>
      <c r="C32" s="8">
        <v>4732001</v>
      </c>
      <c r="D32" s="8">
        <v>5099899</v>
      </c>
      <c r="E32" s="8">
        <v>7192567</v>
      </c>
      <c r="F32" s="8">
        <v>14495239</v>
      </c>
      <c r="G32" s="8">
        <v>4752149</v>
      </c>
      <c r="H32" s="8">
        <v>5930524</v>
      </c>
      <c r="I32" s="8">
        <v>13549320</v>
      </c>
      <c r="J32" s="8">
        <v>14585144</v>
      </c>
      <c r="K32" s="8">
        <v>5158812</v>
      </c>
      <c r="L32" s="8">
        <v>5107828</v>
      </c>
      <c r="M32" s="8">
        <v>4664397</v>
      </c>
      <c r="N32" s="8">
        <v>5111949</v>
      </c>
    </row>
    <row r="33" spans="1:14" x14ac:dyDescent="0.2">
      <c r="A33" s="12" t="s">
        <v>151</v>
      </c>
      <c r="B33" s="8">
        <f>SUM(C33:N33)</f>
        <v>70000</v>
      </c>
      <c r="C33" s="8">
        <v>0</v>
      </c>
      <c r="D33" s="8">
        <v>30000</v>
      </c>
      <c r="E33" s="8">
        <v>40000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x14ac:dyDescent="0.2">
      <c r="A34" s="13" t="s">
        <v>152</v>
      </c>
      <c r="B34" s="14">
        <f t="shared" ref="B34:N34" si="8">SUM(+B35+B36+B37+B38+B39)</f>
        <v>9738000</v>
      </c>
      <c r="C34" s="14">
        <f t="shared" si="8"/>
        <v>726500</v>
      </c>
      <c r="D34" s="14">
        <f t="shared" si="8"/>
        <v>826500</v>
      </c>
      <c r="E34" s="14">
        <f t="shared" si="8"/>
        <v>1576500</v>
      </c>
      <c r="F34" s="14">
        <f t="shared" si="8"/>
        <v>976500</v>
      </c>
      <c r="G34" s="14">
        <f t="shared" si="8"/>
        <v>5096500</v>
      </c>
      <c r="H34" s="14">
        <f t="shared" si="8"/>
        <v>76500</v>
      </c>
      <c r="I34" s="14">
        <f t="shared" si="8"/>
        <v>76500</v>
      </c>
      <c r="J34" s="14">
        <f t="shared" si="8"/>
        <v>76500</v>
      </c>
      <c r="K34" s="14">
        <f t="shared" si="8"/>
        <v>76500</v>
      </c>
      <c r="L34" s="14">
        <f t="shared" si="8"/>
        <v>76500</v>
      </c>
      <c r="M34" s="14">
        <f t="shared" si="8"/>
        <v>76500</v>
      </c>
      <c r="N34" s="14">
        <f t="shared" si="8"/>
        <v>76500</v>
      </c>
    </row>
    <row r="35" spans="1:14" x14ac:dyDescent="0.2">
      <c r="A35" s="12" t="s">
        <v>153</v>
      </c>
      <c r="B35" s="8">
        <f>SUM(C35:N35)</f>
        <v>670000</v>
      </c>
      <c r="C35" s="8">
        <v>50000</v>
      </c>
      <c r="D35" s="8">
        <v>0</v>
      </c>
      <c r="E35" s="8">
        <v>500000</v>
      </c>
      <c r="F35" s="8">
        <v>100000</v>
      </c>
      <c r="G35" s="8">
        <v>20000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2" t="s">
        <v>154</v>
      </c>
      <c r="B36" s="8">
        <f>SUM(C36:N36)</f>
        <v>300000</v>
      </c>
      <c r="C36" s="8">
        <v>25000</v>
      </c>
      <c r="D36" s="8">
        <v>25000</v>
      </c>
      <c r="E36" s="8">
        <v>25000</v>
      </c>
      <c r="F36" s="8">
        <v>25000</v>
      </c>
      <c r="G36" s="8">
        <v>25000</v>
      </c>
      <c r="H36" s="8">
        <v>25000</v>
      </c>
      <c r="I36" s="8">
        <v>25000</v>
      </c>
      <c r="J36" s="8">
        <v>25000</v>
      </c>
      <c r="K36" s="8">
        <v>25000</v>
      </c>
      <c r="L36" s="8">
        <v>25000</v>
      </c>
      <c r="M36" s="8">
        <v>25000</v>
      </c>
      <c r="N36" s="8">
        <v>25000</v>
      </c>
    </row>
    <row r="37" spans="1:14" x14ac:dyDescent="0.2">
      <c r="A37" s="12" t="s">
        <v>155</v>
      </c>
      <c r="B37" s="8">
        <f>SUM(C37:N37)</f>
        <v>5138000</v>
      </c>
      <c r="C37" s="8">
        <v>11500</v>
      </c>
      <c r="D37" s="8">
        <v>11500</v>
      </c>
      <c r="E37" s="8">
        <v>11500</v>
      </c>
      <c r="F37" s="8">
        <v>11500</v>
      </c>
      <c r="G37" s="8">
        <v>5011500</v>
      </c>
      <c r="H37" s="8">
        <v>11500</v>
      </c>
      <c r="I37" s="8">
        <v>11500</v>
      </c>
      <c r="J37" s="8">
        <v>11500</v>
      </c>
      <c r="K37" s="8">
        <v>11500</v>
      </c>
      <c r="L37" s="8">
        <v>11500</v>
      </c>
      <c r="M37" s="8">
        <v>11500</v>
      </c>
      <c r="N37" s="8">
        <v>11500</v>
      </c>
    </row>
    <row r="38" spans="1:14" x14ac:dyDescent="0.2">
      <c r="A38" s="12" t="s">
        <v>156</v>
      </c>
      <c r="B38" s="8">
        <f>SUM(C38:N38)</f>
        <v>2930000</v>
      </c>
      <c r="C38" s="8">
        <v>640000</v>
      </c>
      <c r="D38" s="8">
        <v>790000</v>
      </c>
      <c r="E38" s="8">
        <v>640000</v>
      </c>
      <c r="F38" s="8">
        <v>540000</v>
      </c>
      <c r="G38" s="8">
        <v>40000</v>
      </c>
      <c r="H38" s="8">
        <v>40000</v>
      </c>
      <c r="I38" s="8">
        <v>40000</v>
      </c>
      <c r="J38" s="8">
        <v>40000</v>
      </c>
      <c r="K38" s="8">
        <v>40000</v>
      </c>
      <c r="L38" s="8">
        <v>40000</v>
      </c>
      <c r="M38" s="8">
        <v>40000</v>
      </c>
      <c r="N38" s="8">
        <v>40000</v>
      </c>
    </row>
    <row r="39" spans="1:14" x14ac:dyDescent="0.2">
      <c r="A39" s="12" t="s">
        <v>157</v>
      </c>
      <c r="B39" s="8">
        <f>SUM(C39:N39)</f>
        <v>700000</v>
      </c>
      <c r="C39" s="8">
        <v>0</v>
      </c>
      <c r="D39" s="8">
        <v>0</v>
      </c>
      <c r="E39" s="8">
        <v>400000</v>
      </c>
      <c r="F39" s="8">
        <v>300000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x14ac:dyDescent="0.2">
      <c r="A40" s="13" t="s">
        <v>158</v>
      </c>
      <c r="B40" s="14">
        <f t="shared" ref="B40:N40" si="9">SUM(+B41+B42)</f>
        <v>503402560.30999994</v>
      </c>
      <c r="C40" s="14">
        <f t="shared" si="9"/>
        <v>239391963.31</v>
      </c>
      <c r="D40" s="14">
        <f t="shared" si="9"/>
        <v>12908429</v>
      </c>
      <c r="E40" s="14">
        <f t="shared" si="9"/>
        <v>12908429</v>
      </c>
      <c r="F40" s="14">
        <f t="shared" si="9"/>
        <v>12908429</v>
      </c>
      <c r="G40" s="14">
        <f t="shared" si="9"/>
        <v>123197135</v>
      </c>
      <c r="H40" s="14">
        <f t="shared" si="9"/>
        <v>12908429</v>
      </c>
      <c r="I40" s="14">
        <f t="shared" si="9"/>
        <v>20624959</v>
      </c>
      <c r="J40" s="14">
        <f t="shared" si="9"/>
        <v>12908429</v>
      </c>
      <c r="K40" s="14">
        <f t="shared" si="9"/>
        <v>20624959</v>
      </c>
      <c r="L40" s="14">
        <f t="shared" si="9"/>
        <v>12908429</v>
      </c>
      <c r="M40" s="14">
        <f t="shared" si="9"/>
        <v>12908429</v>
      </c>
      <c r="N40" s="14">
        <f t="shared" si="9"/>
        <v>9204541</v>
      </c>
    </row>
    <row r="41" spans="1:14" x14ac:dyDescent="0.2">
      <c r="A41" s="12" t="s">
        <v>159</v>
      </c>
      <c r="B41" s="8">
        <f>SUM(C41:N41)</f>
        <v>459367936.77999997</v>
      </c>
      <c r="C41" s="8">
        <v>215025177.78</v>
      </c>
      <c r="D41" s="8">
        <v>11120444</v>
      </c>
      <c r="E41" s="8">
        <v>11120444</v>
      </c>
      <c r="F41" s="8">
        <v>11120444</v>
      </c>
      <c r="G41" s="8">
        <v>121409150</v>
      </c>
      <c r="H41" s="8">
        <v>11120444</v>
      </c>
      <c r="I41" s="8">
        <v>18836974</v>
      </c>
      <c r="J41" s="8">
        <v>11120444</v>
      </c>
      <c r="K41" s="8">
        <v>18836974</v>
      </c>
      <c r="L41" s="8">
        <v>11120444</v>
      </c>
      <c r="M41" s="8">
        <v>11120444</v>
      </c>
      <c r="N41" s="8">
        <v>7416553</v>
      </c>
    </row>
    <row r="42" spans="1:14" x14ac:dyDescent="0.2">
      <c r="A42" s="12" t="s">
        <v>160</v>
      </c>
      <c r="B42" s="8">
        <f>SUM(C42:N42)</f>
        <v>44034623.530000001</v>
      </c>
      <c r="C42" s="8">
        <v>24366785.530000001</v>
      </c>
      <c r="D42" s="8">
        <v>1787985</v>
      </c>
      <c r="E42" s="8">
        <v>1787985</v>
      </c>
      <c r="F42" s="8">
        <v>1787985</v>
      </c>
      <c r="G42" s="8">
        <v>1787985</v>
      </c>
      <c r="H42" s="8">
        <v>1787985</v>
      </c>
      <c r="I42" s="8">
        <v>1787985</v>
      </c>
      <c r="J42" s="8">
        <v>1787985</v>
      </c>
      <c r="K42" s="8">
        <v>1787985</v>
      </c>
      <c r="L42" s="8">
        <v>1787985</v>
      </c>
      <c r="M42" s="8">
        <v>1787985</v>
      </c>
      <c r="N42" s="8">
        <v>1787988</v>
      </c>
    </row>
    <row r="43" spans="1:14" x14ac:dyDescent="0.2">
      <c r="A43" s="13" t="s">
        <v>161</v>
      </c>
      <c r="B43" s="14">
        <f t="shared" ref="B43:N43" si="10">SUM(+B44+B45+B46)</f>
        <v>89456438</v>
      </c>
      <c r="C43" s="14">
        <f t="shared" si="10"/>
        <v>7468909</v>
      </c>
      <c r="D43" s="14">
        <f t="shared" si="10"/>
        <v>7466498</v>
      </c>
      <c r="E43" s="14">
        <f t="shared" si="10"/>
        <v>7463881</v>
      </c>
      <c r="F43" s="14">
        <f t="shared" si="10"/>
        <v>7461264</v>
      </c>
      <c r="G43" s="14">
        <f t="shared" si="10"/>
        <v>7458647</v>
      </c>
      <c r="H43" s="14">
        <f t="shared" si="10"/>
        <v>7456031</v>
      </c>
      <c r="I43" s="14">
        <f t="shared" si="10"/>
        <v>7453414</v>
      </c>
      <c r="J43" s="14">
        <f t="shared" si="10"/>
        <v>7450797</v>
      </c>
      <c r="K43" s="14">
        <f t="shared" si="10"/>
        <v>7448180</v>
      </c>
      <c r="L43" s="14">
        <f t="shared" si="10"/>
        <v>7445563</v>
      </c>
      <c r="M43" s="14">
        <f t="shared" si="10"/>
        <v>7442946</v>
      </c>
      <c r="N43" s="14">
        <f t="shared" si="10"/>
        <v>7440308</v>
      </c>
    </row>
    <row r="44" spans="1:14" x14ac:dyDescent="0.2">
      <c r="A44" s="12" t="s">
        <v>162</v>
      </c>
      <c r="B44" s="8">
        <f>SUM(C44:N44)</f>
        <v>4484592</v>
      </c>
      <c r="C44" s="8">
        <v>373716</v>
      </c>
      <c r="D44" s="8">
        <v>373716</v>
      </c>
      <c r="E44" s="8">
        <v>373716</v>
      </c>
      <c r="F44" s="8">
        <v>373716</v>
      </c>
      <c r="G44" s="8">
        <v>373716</v>
      </c>
      <c r="H44" s="8">
        <v>373716</v>
      </c>
      <c r="I44" s="8">
        <v>373716</v>
      </c>
      <c r="J44" s="8">
        <v>373716</v>
      </c>
      <c r="K44" s="8">
        <v>373716</v>
      </c>
      <c r="L44" s="8">
        <v>373716</v>
      </c>
      <c r="M44" s="8">
        <v>373716</v>
      </c>
      <c r="N44" s="8">
        <v>373716</v>
      </c>
    </row>
    <row r="45" spans="1:14" x14ac:dyDescent="0.2">
      <c r="A45" s="12" t="s">
        <v>163</v>
      </c>
      <c r="B45" s="8">
        <f>SUM(C45:N45)</f>
        <v>27577904</v>
      </c>
      <c r="C45" s="8">
        <v>2312363</v>
      </c>
      <c r="D45" s="8">
        <v>2309952</v>
      </c>
      <c r="E45" s="8">
        <v>2307335</v>
      </c>
      <c r="F45" s="8">
        <v>2304718</v>
      </c>
      <c r="G45" s="8">
        <v>2302101</v>
      </c>
      <c r="H45" s="8">
        <v>2299485</v>
      </c>
      <c r="I45" s="8">
        <v>2296868</v>
      </c>
      <c r="J45" s="8">
        <v>2294251</v>
      </c>
      <c r="K45" s="8">
        <v>2291634</v>
      </c>
      <c r="L45" s="8">
        <v>2289017</v>
      </c>
      <c r="M45" s="8">
        <v>2286400</v>
      </c>
      <c r="N45" s="8">
        <v>2283780</v>
      </c>
    </row>
    <row r="46" spans="1:14" x14ac:dyDescent="0.2">
      <c r="A46" s="12" t="s">
        <v>164</v>
      </c>
      <c r="B46" s="8">
        <f>SUM(C46:N46)</f>
        <v>57393942</v>
      </c>
      <c r="C46" s="8">
        <v>4782830</v>
      </c>
      <c r="D46" s="8">
        <v>4782830</v>
      </c>
      <c r="E46" s="8">
        <v>4782830</v>
      </c>
      <c r="F46" s="8">
        <v>4782830</v>
      </c>
      <c r="G46" s="8">
        <v>4782830</v>
      </c>
      <c r="H46" s="8">
        <v>4782830</v>
      </c>
      <c r="I46" s="8">
        <v>4782830</v>
      </c>
      <c r="J46" s="8">
        <v>4782830</v>
      </c>
      <c r="K46" s="8">
        <v>4782830</v>
      </c>
      <c r="L46" s="8">
        <v>4782830</v>
      </c>
      <c r="M46" s="8">
        <v>4782830</v>
      </c>
      <c r="N46" s="8">
        <v>4782812</v>
      </c>
    </row>
    <row r="47" spans="1:14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14</v>
      </c>
      <c r="B1" s="1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28</v>
      </c>
    </row>
    <row r="2" spans="1:15" x14ac:dyDescent="0.2">
      <c r="A2" s="1" t="s">
        <v>29</v>
      </c>
      <c r="B2" s="1" t="s">
        <v>14</v>
      </c>
      <c r="C2" s="2" t="s">
        <v>30</v>
      </c>
      <c r="D2" s="2" t="s">
        <v>30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3" t="s">
        <v>30</v>
      </c>
    </row>
    <row r="3" spans="1:15" x14ac:dyDescent="0.2">
      <c r="A3" s="2" t="s">
        <v>31</v>
      </c>
      <c r="B3" s="2" t="s">
        <v>32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33</v>
      </c>
      <c r="B4" s="2" t="s">
        <v>34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35</v>
      </c>
      <c r="B5" s="2" t="s">
        <v>36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37</v>
      </c>
      <c r="B6" s="2" t="s">
        <v>38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39</v>
      </c>
      <c r="B7" s="2" t="s">
        <v>40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41</v>
      </c>
      <c r="B8" s="2" t="s">
        <v>42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43</v>
      </c>
      <c r="B9" s="2" t="s">
        <v>44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45</v>
      </c>
      <c r="B10" s="2" t="s">
        <v>46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47</v>
      </c>
      <c r="B11" s="2" t="s">
        <v>48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28</v>
      </c>
      <c r="B12" s="3" t="s">
        <v>14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14</v>
      </c>
      <c r="B1" s="1" t="s">
        <v>14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3" t="s">
        <v>28</v>
      </c>
    </row>
    <row r="2" spans="1:17" x14ac:dyDescent="0.2">
      <c r="A2" s="1" t="s">
        <v>29</v>
      </c>
      <c r="B2" s="1" t="s">
        <v>14</v>
      </c>
      <c r="C2" s="1" t="s">
        <v>49</v>
      </c>
      <c r="D2" s="1" t="s">
        <v>14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3" t="s">
        <v>30</v>
      </c>
    </row>
    <row r="3" spans="1:17" x14ac:dyDescent="0.2">
      <c r="A3" s="2" t="s">
        <v>31</v>
      </c>
      <c r="B3" s="2" t="s">
        <v>32</v>
      </c>
      <c r="C3" s="2" t="s">
        <v>50</v>
      </c>
      <c r="D3" s="2" t="s">
        <v>51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14</v>
      </c>
      <c r="B4" s="2" t="s">
        <v>14</v>
      </c>
      <c r="C4" s="2" t="s">
        <v>52</v>
      </c>
      <c r="D4" s="2" t="s">
        <v>53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14</v>
      </c>
      <c r="B5" s="2" t="s">
        <v>14</v>
      </c>
      <c r="C5" s="2" t="s">
        <v>54</v>
      </c>
      <c r="D5" s="2" t="s">
        <v>55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14</v>
      </c>
      <c r="B6" s="2" t="s">
        <v>14</v>
      </c>
      <c r="C6" s="2" t="s">
        <v>56</v>
      </c>
      <c r="D6" s="2" t="s">
        <v>57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14</v>
      </c>
      <c r="B7" s="2" t="s">
        <v>14</v>
      </c>
      <c r="C7" s="2" t="s">
        <v>58</v>
      </c>
      <c r="D7" s="2" t="s">
        <v>59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33</v>
      </c>
      <c r="B8" s="2" t="s">
        <v>34</v>
      </c>
      <c r="C8" s="2" t="s">
        <v>60</v>
      </c>
      <c r="D8" s="2" t="s">
        <v>61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14</v>
      </c>
      <c r="B9" s="2" t="s">
        <v>14</v>
      </c>
      <c r="C9" s="2" t="s">
        <v>62</v>
      </c>
      <c r="D9" s="2" t="s">
        <v>63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14</v>
      </c>
      <c r="B10" s="2" t="s">
        <v>14</v>
      </c>
      <c r="C10" s="2" t="s">
        <v>64</v>
      </c>
      <c r="D10" s="2" t="s">
        <v>65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14</v>
      </c>
      <c r="B11" s="2" t="s">
        <v>14</v>
      </c>
      <c r="C11" s="2" t="s">
        <v>66</v>
      </c>
      <c r="D11" s="2" t="s">
        <v>67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14</v>
      </c>
      <c r="B12" s="2" t="s">
        <v>14</v>
      </c>
      <c r="C12" s="2" t="s">
        <v>68</v>
      </c>
      <c r="D12" s="2" t="s">
        <v>69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14</v>
      </c>
      <c r="B13" s="2" t="s">
        <v>14</v>
      </c>
      <c r="C13" s="2" t="s">
        <v>70</v>
      </c>
      <c r="D13" s="2" t="s">
        <v>71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14</v>
      </c>
      <c r="B14" s="2" t="s">
        <v>14</v>
      </c>
      <c r="C14" s="2" t="s">
        <v>72</v>
      </c>
      <c r="D14" s="2" t="s">
        <v>73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14</v>
      </c>
      <c r="B15" s="2" t="s">
        <v>14</v>
      </c>
      <c r="C15" s="2" t="s">
        <v>74</v>
      </c>
      <c r="D15" s="2" t="s">
        <v>75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35</v>
      </c>
      <c r="B16" s="2" t="s">
        <v>36</v>
      </c>
      <c r="C16" s="2" t="s">
        <v>76</v>
      </c>
      <c r="D16" s="2" t="s">
        <v>77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14</v>
      </c>
      <c r="B17" s="2" t="s">
        <v>14</v>
      </c>
      <c r="C17" s="2" t="s">
        <v>78</v>
      </c>
      <c r="D17" s="2" t="s">
        <v>79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14</v>
      </c>
      <c r="B18" s="2" t="s">
        <v>14</v>
      </c>
      <c r="C18" s="2" t="s">
        <v>80</v>
      </c>
      <c r="D18" s="2" t="s">
        <v>81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14</v>
      </c>
      <c r="B19" s="2" t="s">
        <v>14</v>
      </c>
      <c r="C19" s="2" t="s">
        <v>82</v>
      </c>
      <c r="D19" s="2" t="s">
        <v>83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14</v>
      </c>
      <c r="B20" s="2" t="s">
        <v>14</v>
      </c>
      <c r="C20" s="2" t="s">
        <v>84</v>
      </c>
      <c r="D20" s="2" t="s">
        <v>85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14</v>
      </c>
      <c r="B21" s="2" t="s">
        <v>14</v>
      </c>
      <c r="C21" s="2" t="s">
        <v>86</v>
      </c>
      <c r="D21" s="2" t="s">
        <v>87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14</v>
      </c>
      <c r="B22" s="2" t="s">
        <v>14</v>
      </c>
      <c r="C22" s="2" t="s">
        <v>88</v>
      </c>
      <c r="D22" s="2" t="s">
        <v>89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14</v>
      </c>
      <c r="B23" s="2" t="s">
        <v>14</v>
      </c>
      <c r="C23" s="2" t="s">
        <v>90</v>
      </c>
      <c r="D23" s="2" t="s">
        <v>91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14</v>
      </c>
      <c r="B24" s="2" t="s">
        <v>14</v>
      </c>
      <c r="C24" s="2" t="s">
        <v>92</v>
      </c>
      <c r="D24" s="2" t="s">
        <v>93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37</v>
      </c>
      <c r="B25" s="2" t="s">
        <v>38</v>
      </c>
      <c r="C25" s="2" t="s">
        <v>94</v>
      </c>
      <c r="D25" s="2" t="s">
        <v>95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14</v>
      </c>
      <c r="B26" s="2" t="s">
        <v>14</v>
      </c>
      <c r="C26" s="2" t="s">
        <v>96</v>
      </c>
      <c r="D26" s="2" t="s">
        <v>97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39</v>
      </c>
      <c r="B27" s="2" t="s">
        <v>40</v>
      </c>
      <c r="C27" s="2" t="s">
        <v>98</v>
      </c>
      <c r="D27" s="2" t="s">
        <v>99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14</v>
      </c>
      <c r="B28" s="2" t="s">
        <v>14</v>
      </c>
      <c r="C28" s="2" t="s">
        <v>100</v>
      </c>
      <c r="D28" s="2" t="s">
        <v>101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14</v>
      </c>
      <c r="B29" s="2" t="s">
        <v>14</v>
      </c>
      <c r="C29" s="2" t="s">
        <v>102</v>
      </c>
      <c r="D29" s="2" t="s">
        <v>103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14</v>
      </c>
      <c r="B30" s="2" t="s">
        <v>14</v>
      </c>
      <c r="C30" s="2" t="s">
        <v>104</v>
      </c>
      <c r="D30" s="2" t="s">
        <v>105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14</v>
      </c>
      <c r="B31" s="2" t="s">
        <v>14</v>
      </c>
      <c r="C31" s="2" t="s">
        <v>106</v>
      </c>
      <c r="D31" s="2" t="s">
        <v>107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41</v>
      </c>
      <c r="B32" s="2" t="s">
        <v>42</v>
      </c>
      <c r="C32" s="2" t="s">
        <v>108</v>
      </c>
      <c r="D32" s="2" t="s">
        <v>109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14</v>
      </c>
      <c r="B33" s="2" t="s">
        <v>14</v>
      </c>
      <c r="C33" s="2" t="s">
        <v>110</v>
      </c>
      <c r="D33" s="2" t="s">
        <v>111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43</v>
      </c>
      <c r="B34" s="2" t="s">
        <v>44</v>
      </c>
      <c r="C34" s="2" t="s">
        <v>112</v>
      </c>
      <c r="D34" s="2" t="s">
        <v>113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45</v>
      </c>
      <c r="B35" s="2" t="s">
        <v>46</v>
      </c>
      <c r="C35" s="2" t="s">
        <v>114</v>
      </c>
      <c r="D35" s="2" t="s">
        <v>115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14</v>
      </c>
      <c r="B36" s="2" t="s">
        <v>14</v>
      </c>
      <c r="C36" s="2" t="s">
        <v>116</v>
      </c>
      <c r="D36" s="2" t="s">
        <v>117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14</v>
      </c>
      <c r="B37" s="2" t="s">
        <v>14</v>
      </c>
      <c r="C37" s="2" t="s">
        <v>118</v>
      </c>
      <c r="D37" s="2" t="s">
        <v>119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14</v>
      </c>
      <c r="B38" s="2" t="s">
        <v>14</v>
      </c>
      <c r="C38" s="2" t="s">
        <v>120</v>
      </c>
      <c r="D38" s="2" t="s">
        <v>121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47</v>
      </c>
      <c r="B39" s="2" t="s">
        <v>48</v>
      </c>
      <c r="C39" s="2" t="s">
        <v>47</v>
      </c>
      <c r="D39" s="2" t="s">
        <v>48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Maria Xochitl Garcia Castillo</cp:lastModifiedBy>
  <cp:lastPrinted>2017-04-20T22:09:12Z</cp:lastPrinted>
  <dcterms:created xsi:type="dcterms:W3CDTF">2015-04-13T22:35:25Z</dcterms:created>
  <dcterms:modified xsi:type="dcterms:W3CDTF">2020-04-27T19:04:47Z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